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9FFA29E9-9020-42D6-B182-2C1236A31663}"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<sst xmlns="http://schemas.openxmlformats.org/spreadsheetml/2006/main" count="1743" uniqueCount="1174">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</sst>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212</v>
      </c>
      <c r="B10" s="172"/>
      <c r="C10" s="172"/>
      <c r="D10" s="169" t="str">
        <f>VLOOKUP(A10,listado,2,0)</f>
        <v>Técnico/a 3</v>
      </c>
      <c r="E10" s="169"/>
      <c r="F10" s="169"/>
      <c r="G10" s="166" t="str">
        <f>VLOOKUP(A10,listado,3,0)</f>
        <v>Técnico/a Patologia Edificacion</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CypeCad (Hormigón)  Nivel Usuario
Cype3D (Metálica)      Nivel Usuario
Hilti engineering (Placas y Anclajes)  Nivel Usuario
Menfis   Nivel Usuario
Autocad Nivel Usuario</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  año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1  año de experiencia global  en el sector de la Ingeniería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1 año de experiencia en Redacción de proyectos de reparación, refuerzo y rehabilitación de estructuras de edificación.</v>
      </c>
      <c r="C21" s="200"/>
      <c r="D21" s="200"/>
      <c r="E21" s="200"/>
      <c r="F21" s="200"/>
      <c r="G21" s="200"/>
      <c r="H21" s="200"/>
      <c r="I21" s="62"/>
      <c r="J21" s="186"/>
      <c r="K21" s="186"/>
      <c r="L21" s="187"/>
    </row>
    <row r="22" spans="1:12" s="2" customFormat="1" ht="60" customHeight="1" thickBot="1" x14ac:dyDescent="0.3">
      <c r="A22" s="49" t="s">
        <v>40</v>
      </c>
      <c r="B22" s="200" t="str">
        <f>VLOOKUP(A10,listado,9,0)</f>
        <v>Al menos 1 año en Mediciones, presupuesto y pliego de prescripciones técnicas.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CypeCad (Hormigón)  Nivel Usuario mínimo 1 año.</v>
      </c>
      <c r="B24" s="161"/>
      <c r="C24" s="161"/>
      <c r="D24" s="161"/>
      <c r="E24" s="161"/>
      <c r="F24" s="161"/>
      <c r="G24" s="161"/>
      <c r="H24" s="162"/>
      <c r="I24" s="62"/>
      <c r="J24" s="186"/>
      <c r="K24" s="186"/>
      <c r="L24" s="187"/>
    </row>
    <row r="25" spans="1:12" s="2" customFormat="1" ht="65.400000000000006" customHeight="1" thickBot="1" x14ac:dyDescent="0.3">
      <c r="A25" s="160" t="str">
        <f>VLOOKUP(A10,listado,11,0)</f>
        <v>Cype3D (Metálica)      Nivel Usuario mínimo 1 año.</v>
      </c>
      <c r="B25" s="161"/>
      <c r="C25" s="161"/>
      <c r="D25" s="161"/>
      <c r="E25" s="161"/>
      <c r="F25" s="161"/>
      <c r="G25" s="161"/>
      <c r="H25" s="162"/>
      <c r="I25" s="62"/>
      <c r="J25" s="186"/>
      <c r="K25" s="186"/>
      <c r="L25" s="187"/>
    </row>
    <row r="26" spans="1:12" s="2" customFormat="1" ht="65.400000000000006" customHeight="1" thickBot="1" x14ac:dyDescent="0.3">
      <c r="A26" s="160" t="str">
        <f>VLOOKUP(A10,listado,12,0)</f>
        <v>Hilti engineering (Placas y Anclajes)  Nivel Usuario mínimo 1 año.</v>
      </c>
      <c r="B26" s="161"/>
      <c r="C26" s="161"/>
      <c r="D26" s="161"/>
      <c r="E26" s="161"/>
      <c r="F26" s="161"/>
      <c r="G26" s="161"/>
      <c r="H26" s="162"/>
      <c r="I26" s="62"/>
      <c r="J26" s="186"/>
      <c r="K26" s="186"/>
      <c r="L26" s="187"/>
    </row>
    <row r="27" spans="1:12" s="2" customFormat="1" ht="65.400000000000006" customHeight="1" thickBot="1" x14ac:dyDescent="0.3">
      <c r="A27" s="160" t="str">
        <f>VLOOKUP(A10,listado,13,0)</f>
        <v>Menfis   Nivel Usuario mínimo 1 año.</v>
      </c>
      <c r="B27" s="161"/>
      <c r="C27" s="161"/>
      <c r="D27" s="161"/>
      <c r="E27" s="161"/>
      <c r="F27" s="161"/>
      <c r="G27" s="161"/>
      <c r="H27" s="162"/>
      <c r="I27" s="62"/>
      <c r="J27" s="186"/>
      <c r="K27" s="186"/>
      <c r="L27" s="187"/>
    </row>
    <row r="28" spans="1:12" s="2" customFormat="1" ht="65.400000000000006" customHeight="1" thickBot="1" x14ac:dyDescent="0.3">
      <c r="A28" s="160" t="str">
        <f>VLOOKUP(A10,listado,14,0)</f>
        <v>Autocad Nivel Usuario mínimo 1 año.</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gHu6wTrQEkWC9wL464loaNy7x8GmsRy68LzXwWQP4Ml1zqiiR5HJPj9HMYNefffhdwPZhwn9OAtXId7WLpT/pg==" saltValue="K+W3tLvzWjaxm9t9hZScyg=="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2024-04-28T18:48:18Z</dcterms:modified>
</cp:coreProperties>
</file>